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FFF280A3-C657-4B2D-9ADF-1CAF10C88709}" xr6:coauthVersionLast="47" xr6:coauthVersionMax="47" xr10:uidLastSave="{00000000-0000-0000-0000-000000000000}"/>
  <bookViews>
    <workbookView xWindow="-120" yWindow="-120" windowWidth="20730" windowHeight="11040" xr2:uid="{FC723DF6-BAB0-47C4-9C89-4B37B3404C4B}"/>
  </bookViews>
  <sheets>
    <sheet name="Port_A I " sheetId="1" r:id="rId1"/>
  </sheets>
  <externalReferences>
    <externalReference r:id="rId2"/>
  </externalReferences>
  <definedNames>
    <definedName name="_xlnm._FilterDatabase" localSheetId="0" hidden="1">'Port_A I '!$C$6:$H$14</definedName>
    <definedName name="IN" localSheetId="0">#REF!</definedName>
    <definedName name="IN">#REF!</definedName>
    <definedName name="_xlnm.Print_Area" localSheetId="0">'Port_A I '!$B$2:$H$47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F46" i="1" s="1"/>
  <c r="H61" i="1"/>
  <c r="H60" i="1"/>
  <c r="H59" i="1"/>
  <c r="H58" i="1"/>
  <c r="F45" i="1" s="1"/>
  <c r="H57" i="1"/>
  <c r="H56" i="1"/>
  <c r="H55" i="1"/>
  <c r="H64" i="1" s="1"/>
  <c r="F52" i="1"/>
  <c r="F51" i="1"/>
  <c r="F50" i="1"/>
  <c r="F49" i="1"/>
  <c r="F48" i="1"/>
  <c r="F47" i="1"/>
  <c r="F44" i="1"/>
  <c r="F43" i="1"/>
  <c r="F42" i="1"/>
  <c r="F41" i="1"/>
  <c r="F25" i="1"/>
  <c r="F15" i="1"/>
  <c r="F27" i="1" l="1"/>
  <c r="G50" i="1" l="1"/>
  <c r="G19" i="1"/>
  <c r="G8" i="1"/>
  <c r="G7" i="1"/>
  <c r="G57" i="1"/>
  <c r="G62" i="1"/>
  <c r="G61" i="1"/>
  <c r="G23" i="1"/>
  <c r="G9" i="1"/>
  <c r="G63" i="1"/>
  <c r="G59" i="1"/>
  <c r="G55" i="1"/>
  <c r="G12" i="1"/>
  <c r="G58" i="1"/>
  <c r="G11" i="1"/>
  <c r="G13" i="1"/>
  <c r="G10" i="1"/>
  <c r="G44" i="1"/>
  <c r="G43" i="1"/>
  <c r="G52" i="1"/>
  <c r="G46" i="1"/>
  <c r="G48" i="1"/>
  <c r="G42" i="1"/>
  <c r="G56" i="1"/>
  <c r="G51" i="1"/>
  <c r="G60" i="1"/>
  <c r="G41" i="1"/>
  <c r="G25" i="1"/>
  <c r="G15" i="1"/>
  <c r="G49" i="1"/>
  <c r="G47" i="1"/>
  <c r="G45" i="1"/>
  <c r="G64" i="1" l="1"/>
</calcChain>
</file>

<file path=xl/sharedStrings.xml><?xml version="1.0" encoding="utf-8"?>
<sst xmlns="http://schemas.openxmlformats.org/spreadsheetml/2006/main" count="105" uniqueCount="79">
  <si>
    <t>NAME OF PENSION FUND</t>
  </si>
  <si>
    <t>ADITYA BIRLA SUN LIFE PENSION FUND MANAGEMENT LIMITED</t>
  </si>
  <si>
    <t>A-TIER I</t>
  </si>
  <si>
    <t>SCHEME NAME</t>
  </si>
  <si>
    <t>Scheme A TIER I</t>
  </si>
  <si>
    <t>MONTH</t>
  </si>
  <si>
    <t>30-09-2025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</si>
  <si>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</si>
  <si>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</si>
  <si>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</si>
  <si>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</si>
  <si>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</si>
  <si>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</si>
  <si>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</si>
  <si>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INE041025011</t>
  </si>
  <si>
    <t>Embassy Office Parks REIT</t>
  </si>
  <si>
    <t>Real estate activities with own or leased property</t>
  </si>
  <si>
    <t>INE062A08462</t>
  </si>
  <si>
    <t>7.98 SBI Perpetual Call 24-10-2034</t>
  </si>
  <si>
    <t>Monetary intermediation of commercial banks, saving banks. postal savings</t>
  </si>
  <si>
    <t>CRISIL AA+</t>
  </si>
  <si>
    <t>INE0CCU25019</t>
  </si>
  <si>
    <t>Mindspace Business Parks REIT</t>
  </si>
  <si>
    <t>INE0GGX23010</t>
  </si>
  <si>
    <t>POWERGRID Infrastructure Investment Trust</t>
  </si>
  <si>
    <t>Transmission of electric energy</t>
  </si>
  <si>
    <t>INE219X23014</t>
  </si>
  <si>
    <t>India Grid Trust - InvITs</t>
  </si>
  <si>
    <t>INE476A08217</t>
  </si>
  <si>
    <t>8.40 Canara Bank Perpetual Call 11-12-2028</t>
  </si>
  <si>
    <t>INE476A08241</t>
  </si>
  <si>
    <t>8.27 Canara Bank Call 29.08.2029</t>
  </si>
  <si>
    <t>[ICRA]AA+</t>
  </si>
  <si>
    <t xml:space="preserve">Subtotal A </t>
  </si>
  <si>
    <t>Money Market Instruments:-</t>
  </si>
  <si>
    <t>02A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</si>
  <si>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</si>
  <si>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</si>
  <si>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</si>
  <si>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</si>
  <si>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</si>
  <si>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</si>
  <si>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>NCA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</si>
  <si>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</si>
  <si>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</si>
  <si>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</si>
  <si>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</si>
  <si>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</si>
  <si>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</si>
  <si>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</si>
  <si>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</si>
  <si>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>Infrastructure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</si>
  <si>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</si>
  <si>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</si>
  <si>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</si>
  <si>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</si>
  <si>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</si>
  <si>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>GOI</t>
  </si>
  <si>
    <t xml:space="preserve">Securities </t>
  </si>
  <si>
    <t>SDL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</si>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</sst>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2"/>
    <xf numFmtId="0" fontId="4" fillId="0" borderId="0" xfId="2" applyFont="1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7" fillId="2" borderId="1" xfId="0" applyFont="1" applyFill="1" applyBorder="1"/>
    <xf numFmtId="9" fontId="1" fillId="0" borderId="0" xfId="1" applyFont="1"/>
    <xf numFmtId="0" fontId="4" fillId="3" borderId="2" xfId="2" applyFont="1" applyFill="1" applyBorder="1"/>
    <xf numFmtId="0" fontId="4" fillId="3" borderId="3" xfId="2" applyFont="1" applyFill="1" applyBorder="1"/>
    <xf numFmtId="164" fontId="4" fillId="3" borderId="3" xfId="3" applyFont="1" applyFill="1" applyBorder="1"/>
    <xf numFmtId="9" fontId="4" fillId="3" borderId="3" xfId="1" applyFont="1" applyFill="1" applyBorder="1"/>
    <xf numFmtId="0" fontId="4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9" fontId="0" fillId="0" borderId="5" xfId="1" applyFont="1" applyFill="1" applyBorder="1"/>
    <xf numFmtId="164" fontId="0" fillId="0" borderId="6" xfId="3" quotePrefix="1" applyFont="1" applyFill="1" applyBorder="1"/>
    <xf numFmtId="0" fontId="2" fillId="0" borderId="7" xfId="2" applyBorder="1" applyAlignment="1">
      <alignment vertical="top"/>
    </xf>
    <xf numFmtId="0" fontId="2" fillId="0" borderId="5" xfId="2" applyBorder="1" applyAlignment="1">
      <alignment vertical="top"/>
    </xf>
    <xf numFmtId="165" fontId="1" fillId="0" borderId="5" xfId="4" applyNumberFormat="1" applyFont="1" applyFill="1" applyBorder="1" applyAlignment="1">
      <alignment horizontal="right" vertical="top"/>
    </xf>
    <xf numFmtId="0" fontId="2" fillId="0" borderId="5" xfId="2" applyBorder="1" applyAlignment="1">
      <alignment horizontal="right" vertical="top"/>
    </xf>
    <xf numFmtId="9" fontId="1" fillId="0" borderId="5" xfId="1" applyFont="1" applyFill="1" applyBorder="1"/>
    <xf numFmtId="164" fontId="0" fillId="0" borderId="5" xfId="3" applyFont="1" applyBorder="1" applyAlignment="1">
      <alignment horizontal="right" vertical="top"/>
    </xf>
    <xf numFmtId="4" fontId="8" fillId="0" borderId="5" xfId="2" applyNumberFormat="1" applyFont="1" applyBorder="1" applyAlignment="1">
      <alignment horizontal="right" vertical="top"/>
    </xf>
    <xf numFmtId="10" fontId="8" fillId="0" borderId="5" xfId="1" applyNumberFormat="1" applyFont="1" applyBorder="1"/>
    <xf numFmtId="0" fontId="2" fillId="0" borderId="5" xfId="2" quotePrefix="1" applyBorder="1"/>
    <xf numFmtId="0" fontId="3" fillId="3" borderId="5" xfId="2" applyFont="1" applyFill="1" applyBorder="1"/>
    <xf numFmtId="9" fontId="3" fillId="3" borderId="5" xfId="1" applyFont="1" applyFill="1" applyBorder="1"/>
    <xf numFmtId="0" fontId="9" fillId="4" borderId="8" xfId="0" applyFont="1" applyFill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9" fontId="0" fillId="0" borderId="5" xfId="1" applyFont="1" applyBorder="1"/>
    <xf numFmtId="0" fontId="5" fillId="5" borderId="0" xfId="2" applyFont="1" applyFill="1"/>
    <xf numFmtId="0" fontId="5" fillId="5" borderId="5" xfId="2" applyFont="1" applyFill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9" fontId="4" fillId="0" borderId="5" xfId="1" applyFont="1" applyBorder="1"/>
    <xf numFmtId="165" fontId="2" fillId="0" borderId="0" xfId="2" applyNumberFormat="1"/>
    <xf numFmtId="164" fontId="0" fillId="0" borderId="5" xfId="0" applyNumberFormat="1" applyBorder="1"/>
    <xf numFmtId="166" fontId="2" fillId="0" borderId="5" xfId="2" applyNumberFormat="1" applyBorder="1" applyAlignment="1">
      <alignment horizontal="right" vertical="top"/>
    </xf>
    <xf numFmtId="0" fontId="9" fillId="4" borderId="0" xfId="0" applyFont="1" applyFill="1"/>
    <xf numFmtId="164" fontId="0" fillId="0" borderId="5" xfId="3" applyFont="1" applyFill="1" applyBorder="1"/>
    <xf numFmtId="164" fontId="0" fillId="5" borderId="5" xfId="3" applyFont="1" applyFill="1" applyBorder="1" applyAlignment="1">
      <alignment horizontal="right"/>
    </xf>
    <xf numFmtId="9" fontId="0" fillId="0" borderId="0" xfId="1" applyFont="1"/>
    <xf numFmtId="10" fontId="0" fillId="5" borderId="0" xfId="5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  <xf numFmtId="9" fontId="5" fillId="5" borderId="0" xfId="1" applyFont="1" applyFill="1" applyBorder="1"/>
    <xf numFmtId="164" fontId="9" fillId="5" borderId="0" xfId="3" quotePrefix="1" applyFont="1" applyFill="1" applyBorder="1"/>
    <xf numFmtId="164" fontId="9" fillId="5" borderId="0" xfId="3" applyFont="1" applyFill="1" applyBorder="1"/>
  </cellXfs>
  <cellStyles count="6">
    <cellStyle name="Comma 2 9" xfId="3" xr:uid="{2C7389D1-848B-4422-9B8D-2209D8C37603}"/>
    <cellStyle name="Comma 3" xfId="4" xr:uid="{C9606A6B-06B6-4A51-8425-B5270343D81A}"/>
    <cellStyle name="Normal" xfId="0" builtinId="0"/>
    <cellStyle name="Normal 2 9" xfId="2" xr:uid="{53EB5EA4-EE14-42A1-980E-53EB4D5F8D62}"/>
    <cellStyle name="Percent" xfId="1" builtinId="5"/>
    <cellStyle name="Percent 2 8" xfId="5" xr:uid="{5FE25A0C-8B67-4A9D-AE8C-05A769D0B3CB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Relationship Id="rId1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7C71BD-E610-4932-B8E0-B03142A2469A}" name="Table1345676857891011" displayName="Table1345676857891011" ref="B6:H14" totalsRowShown="0" headerRowDxfId="11" dataDxfId="10" headerRowBorderDxfId="8" tableBorderDxfId="9" totalsRowBorderDxfId="7">
  <sortState xmlns:xlrd2="http://schemas.microsoft.com/office/spreadsheetml/2017/richdata2" ref="B7:H12">
    <sortCondition descending="1" ref="F6:F12"/>
  </sortState>
  <tableColumns count="7">
    <tableColumn id="1" xr3:uid="{A6D4E486-D479-447A-9DD5-01E6732CA266}" name="ISIN No." dataDxfId="6"/>
    <tableColumn id="2" xr3:uid="{1A6EF4FA-4E09-4506-BCDF-4810BBD5FF45}" name="Name of the Instrument" dataDxfId="5"/>
    <tableColumn id="3" xr3:uid="{A94FA6CF-2FAB-4568-8DB9-733878B05612}" name="Industry " dataDxfId="4"/>
    <tableColumn id="4" xr3:uid="{13949A5B-4448-434B-B4F5-6E7CA54D4B87}" name="Quantity" dataDxfId="3"/>
    <tableColumn id="5" xr3:uid="{3E535623-6F3A-4F04-B5A4-B2F9DE784DE0}" name="Market Value" dataDxfId="2"/>
    <tableColumn id="6" xr3:uid="{0F7C03CF-4FB1-46B7-AC99-8ACDEB24F5CB}" name="% of Portfolio" dataDxfId="1" dataCellStyle="Percent">
      <calculatedColumnFormula>+F7/$F$27</calculatedColumnFormula>
    </tableColumn>
    <tableColumn id="7" xr3:uid="{C0C1F255-C603-424C-AB0E-95CFA3BDABDB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2F7F-3FF4-4293-9AC9-403F4F291066}">
  <sheetPr codeName="Sheet7">
    <tabColor rgb="FF7030A0"/>
  </sheetPr>
  <dimension ref="A2:H133"/>
  <sheetViews>
    <sheetView showGridLines="0" tabSelected="1" zoomScaleNormal="100" zoomScaleSheetLayoutView="89" workbookViewId="0">
      <selection activeCell="D3" sqref="D3"/>
    </sheetView>
  </sheetViews>
  <sheetFormatPr defaultColWidth="9.140625"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27330</v>
      </c>
      <c r="F7" s="16">
        <v>11531346.9</v>
      </c>
      <c r="G7" s="17">
        <f t="shared" ref="G7:G12" si="0">+F7/$F$27</f>
        <v>0.16539925982525083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1</v>
      </c>
      <c r="F8" s="16">
        <v>10365090</v>
      </c>
      <c r="G8" s="17">
        <f t="shared" si="0"/>
        <v>0.14867111612279299</v>
      </c>
      <c r="H8" s="18" t="s">
        <v>20</v>
      </c>
    </row>
    <row r="9" spans="1:8" x14ac:dyDescent="0.25">
      <c r="A9" s="13"/>
      <c r="B9" s="14" t="s">
        <v>21</v>
      </c>
      <c r="C9" s="15" t="s">
        <v>22</v>
      </c>
      <c r="D9" s="15" t="s">
        <v>16</v>
      </c>
      <c r="E9" s="16">
        <v>27065</v>
      </c>
      <c r="F9" s="16">
        <v>12308891.35</v>
      </c>
      <c r="G9" s="17">
        <f t="shared" si="0"/>
        <v>0.17655192721324101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14770</v>
      </c>
      <c r="F10" s="16">
        <v>1407876.4</v>
      </c>
      <c r="G10" s="17">
        <f t="shared" si="0"/>
        <v>2.0193800126283492E-2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25</v>
      </c>
      <c r="E11" s="16">
        <v>11601</v>
      </c>
      <c r="F11" s="16">
        <v>1914281.01</v>
      </c>
      <c r="G11" s="17">
        <f t="shared" si="0"/>
        <v>2.7457387666616252E-2</v>
      </c>
      <c r="H11" s="18"/>
    </row>
    <row r="12" spans="1:8" x14ac:dyDescent="0.25">
      <c r="A12" s="13"/>
      <c r="B12" s="14" t="s">
        <v>28</v>
      </c>
      <c r="C12" s="15" t="s">
        <v>29</v>
      </c>
      <c r="D12" s="15" t="s">
        <v>19</v>
      </c>
      <c r="E12" s="16">
        <v>1</v>
      </c>
      <c r="F12" s="16">
        <v>10237140</v>
      </c>
      <c r="G12" s="17">
        <f t="shared" si="0"/>
        <v>0.14683587211546539</v>
      </c>
      <c r="H12" s="18" t="s">
        <v>20</v>
      </c>
    </row>
    <row r="13" spans="1:8" outlineLevel="1" x14ac:dyDescent="0.25">
      <c r="A13" s="13"/>
      <c r="B13" s="14" t="s">
        <v>30</v>
      </c>
      <c r="C13" s="15" t="s">
        <v>31</v>
      </c>
      <c r="D13" s="15" t="s">
        <v>19</v>
      </c>
      <c r="E13" s="16">
        <v>1</v>
      </c>
      <c r="F13" s="16">
        <v>10233730</v>
      </c>
      <c r="G13" s="17">
        <f>+F13/$F$27</f>
        <v>0.1467869609621634</v>
      </c>
      <c r="H13" s="18" t="s">
        <v>32</v>
      </c>
    </row>
    <row r="14" spans="1:8" x14ac:dyDescent="0.25">
      <c r="B14" s="19"/>
      <c r="C14" s="20"/>
      <c r="D14" s="20"/>
      <c r="E14" s="21"/>
      <c r="F14" s="22"/>
      <c r="G14" s="23"/>
      <c r="H14" s="18"/>
    </row>
    <row r="15" spans="1:8" x14ac:dyDescent="0.25">
      <c r="B15" s="20"/>
      <c r="C15" s="20" t="s">
        <v>33</v>
      </c>
      <c r="D15" s="20"/>
      <c r="E15" s="24"/>
      <c r="F15" s="25">
        <f>SUM(F7:F14)</f>
        <v>57998355.659999996</v>
      </c>
      <c r="G15" s="26">
        <f>+F15/$F$27</f>
        <v>0.83189632403181335</v>
      </c>
      <c r="H15" s="27"/>
    </row>
    <row r="17" spans="1:8" x14ac:dyDescent="0.25">
      <c r="B17" s="28"/>
      <c r="C17" s="28" t="s">
        <v>34</v>
      </c>
      <c r="D17" s="28"/>
      <c r="E17" s="28"/>
      <c r="F17" s="28" t="s">
        <v>11</v>
      </c>
      <c r="G17" s="29" t="s">
        <v>12</v>
      </c>
      <c r="H17" s="28" t="s">
        <v>13</v>
      </c>
    </row>
    <row r="18" spans="1:8" x14ac:dyDescent="0.25">
      <c r="A18" s="30" t="s">
        <v>35</v>
      </c>
      <c r="B18" s="31"/>
      <c r="C18" s="20" t="s">
        <v>36</v>
      </c>
      <c r="D18" s="15"/>
      <c r="E18" s="32"/>
      <c r="F18" s="33" t="s">
        <v>37</v>
      </c>
      <c r="G18" s="34">
        <v>0</v>
      </c>
      <c r="H18" s="15"/>
    </row>
    <row r="19" spans="1:8" x14ac:dyDescent="0.25">
      <c r="A19" s="35"/>
      <c r="B19" s="31" t="s">
        <v>38</v>
      </c>
      <c r="C19" s="20" t="s">
        <v>39</v>
      </c>
      <c r="D19" s="20"/>
      <c r="E19" s="24"/>
      <c r="F19" s="16">
        <v>10230489.289999999</v>
      </c>
      <c r="G19" s="34">
        <f>+F19/$F$27</f>
        <v>0.14674047801095599</v>
      </c>
      <c r="H19" s="15"/>
    </row>
    <row r="20" spans="1:8" x14ac:dyDescent="0.25">
      <c r="A20" s="35"/>
      <c r="B20" s="31"/>
      <c r="C20" s="20" t="s">
        <v>40</v>
      </c>
      <c r="D20" s="15"/>
      <c r="E20" s="32"/>
      <c r="F20" s="24" t="s">
        <v>37</v>
      </c>
      <c r="G20" s="34">
        <v>0</v>
      </c>
      <c r="H20" s="15"/>
    </row>
    <row r="21" spans="1:8" x14ac:dyDescent="0.25">
      <c r="A21" s="35"/>
      <c r="B21" s="31"/>
      <c r="C21" s="20" t="s">
        <v>41</v>
      </c>
      <c r="D21" s="15"/>
      <c r="E21" s="32"/>
      <c r="F21" s="24" t="s">
        <v>37</v>
      </c>
      <c r="G21" s="34">
        <v>0</v>
      </c>
      <c r="H21" s="15"/>
    </row>
    <row r="22" spans="1:8" x14ac:dyDescent="0.25">
      <c r="A22" s="36" t="s">
        <v>42</v>
      </c>
      <c r="B22" s="31"/>
      <c r="C22" s="20" t="s">
        <v>43</v>
      </c>
      <c r="D22" s="15"/>
      <c r="E22" s="32"/>
      <c r="F22" s="24" t="s">
        <v>37</v>
      </c>
      <c r="G22" s="34">
        <v>0</v>
      </c>
      <c r="H22" s="15"/>
    </row>
    <row r="23" spans="1:8" x14ac:dyDescent="0.25">
      <c r="A23" s="35"/>
      <c r="B23" s="15" t="s">
        <v>42</v>
      </c>
      <c r="C23" s="15" t="s">
        <v>44</v>
      </c>
      <c r="D23" s="15"/>
      <c r="E23" s="32"/>
      <c r="F23" s="16">
        <v>1489404.77</v>
      </c>
      <c r="G23" s="34">
        <f>+F23/$F$27</f>
        <v>2.1363197957230646E-2</v>
      </c>
      <c r="H23" s="15"/>
    </row>
    <row r="24" spans="1:8" x14ac:dyDescent="0.25">
      <c r="B24" s="31"/>
      <c r="C24" s="15"/>
      <c r="D24" s="15"/>
      <c r="E24" s="32"/>
      <c r="F24" s="33"/>
      <c r="G24" s="34"/>
      <c r="H24" s="15"/>
    </row>
    <row r="25" spans="1:8" x14ac:dyDescent="0.25">
      <c r="B25" s="31"/>
      <c r="C25" s="15" t="s">
        <v>45</v>
      </c>
      <c r="D25" s="15"/>
      <c r="E25" s="32"/>
      <c r="F25" s="37">
        <f>SUM(F18:F24)</f>
        <v>11719894.059999999</v>
      </c>
      <c r="G25" s="34">
        <f>+F25/$F$27</f>
        <v>0.16810367596818665</v>
      </c>
      <c r="H25" s="15"/>
    </row>
    <row r="26" spans="1:8" x14ac:dyDescent="0.25">
      <c r="B26" s="31"/>
      <c r="C26" s="15"/>
      <c r="D26" s="15"/>
      <c r="E26" s="32"/>
      <c r="F26" s="37"/>
      <c r="G26" s="34"/>
      <c r="H26" s="15"/>
    </row>
    <row r="27" spans="1:8" x14ac:dyDescent="0.25">
      <c r="B27" s="38"/>
      <c r="C27" s="39" t="s">
        <v>46</v>
      </c>
      <c r="D27" s="40"/>
      <c r="E27" s="41"/>
      <c r="F27" s="41">
        <f>+F25+F15</f>
        <v>69718249.719999999</v>
      </c>
      <c r="G27" s="42">
        <v>1</v>
      </c>
      <c r="H27" s="15"/>
    </row>
    <row r="28" spans="1:8" x14ac:dyDescent="0.25">
      <c r="F28" s="43"/>
    </row>
    <row r="29" spans="1:8" x14ac:dyDescent="0.25">
      <c r="C29" s="20" t="s">
        <v>47</v>
      </c>
      <c r="D29" s="44">
        <v>98.79</v>
      </c>
      <c r="F29" s="4">
        <v>0</v>
      </c>
    </row>
    <row r="30" spans="1:8" x14ac:dyDescent="0.25">
      <c r="C30" s="20" t="s">
        <v>48</v>
      </c>
      <c r="D30" s="44">
        <v>11.95</v>
      </c>
    </row>
    <row r="31" spans="1:8" x14ac:dyDescent="0.25">
      <c r="C31" s="20" t="s">
        <v>49</v>
      </c>
      <c r="D31" s="44">
        <v>7.99</v>
      </c>
    </row>
    <row r="32" spans="1:8" x14ac:dyDescent="0.25">
      <c r="C32" s="20" t="s">
        <v>50</v>
      </c>
      <c r="D32" s="45">
        <v>18.420000000000002</v>
      </c>
    </row>
    <row r="33" spans="1:8" x14ac:dyDescent="0.25">
      <c r="A33" s="46" t="s">
        <v>51</v>
      </c>
      <c r="C33" s="20" t="s">
        <v>52</v>
      </c>
      <c r="D33" s="45">
        <v>17.8766</v>
      </c>
    </row>
    <row r="34" spans="1:8" x14ac:dyDescent="0.25">
      <c r="C34" s="20" t="s">
        <v>53</v>
      </c>
      <c r="D34" s="47">
        <v>0</v>
      </c>
    </row>
    <row r="35" spans="1:8" x14ac:dyDescent="0.25">
      <c r="C35" s="20" t="s">
        <v>54</v>
      </c>
      <c r="D35" s="48">
        <v>0</v>
      </c>
    </row>
    <row r="36" spans="1:8" x14ac:dyDescent="0.25">
      <c r="C36" s="20" t="s">
        <v>55</v>
      </c>
      <c r="D36" s="48">
        <v>0</v>
      </c>
      <c r="F36" s="43"/>
      <c r="G36" s="49"/>
    </row>
    <row r="37" spans="1:8" x14ac:dyDescent="0.25">
      <c r="B37" s="50"/>
      <c r="C37" s="13"/>
    </row>
    <row r="38" spans="1:8" x14ac:dyDescent="0.25">
      <c r="F38" s="4"/>
    </row>
    <row r="39" spans="1:8" x14ac:dyDescent="0.25">
      <c r="C39" s="28" t="s">
        <v>56</v>
      </c>
      <c r="D39" s="28"/>
      <c r="E39" s="28"/>
      <c r="F39" s="28"/>
      <c r="G39" s="29"/>
      <c r="H39" s="28"/>
    </row>
    <row r="40" spans="1:8" x14ac:dyDescent="0.25">
      <c r="A40" s="35" t="s">
        <v>57</v>
      </c>
      <c r="C40" s="28" t="s">
        <v>58</v>
      </c>
      <c r="D40" s="28"/>
      <c r="E40" s="28"/>
      <c r="F40" s="28" t="s">
        <v>11</v>
      </c>
      <c r="G40" s="29" t="s">
        <v>12</v>
      </c>
      <c r="H40" s="28" t="s">
        <v>13</v>
      </c>
    </row>
    <row r="41" spans="1:8" x14ac:dyDescent="0.25">
      <c r="A41" s="35" t="s">
        <v>59</v>
      </c>
      <c r="C41" s="20" t="s">
        <v>60</v>
      </c>
      <c r="D41" s="15"/>
      <c r="E41" s="32"/>
      <c r="F41" s="51">
        <f>SUMIF(Table1345676857891011[[Industry ]],A40,Table1345676857891011[Market Value])</f>
        <v>0</v>
      </c>
      <c r="G41" s="52">
        <f>+F41/$F$27</f>
        <v>0</v>
      </c>
      <c r="H41" s="15"/>
    </row>
    <row r="42" spans="1:8" x14ac:dyDescent="0.25">
      <c r="C42" s="15" t="s">
        <v>61</v>
      </c>
      <c r="D42" s="15"/>
      <c r="E42" s="32"/>
      <c r="F42" s="51">
        <f>SUMIF(Table1345676857891011[[Industry ]],A41,Table1345676857891011[Market Value])</f>
        <v>0</v>
      </c>
      <c r="G42" s="52">
        <f>+F42/$F$27</f>
        <v>0</v>
      </c>
      <c r="H42" s="15"/>
    </row>
    <row r="43" spans="1:8" x14ac:dyDescent="0.25">
      <c r="C43" s="15" t="s">
        <v>62</v>
      </c>
      <c r="D43" s="15"/>
      <c r="E43" s="32"/>
      <c r="F43" s="51">
        <f>SUMIF($E$55:$E$63,C43,$H$55:$H$63)</f>
        <v>0</v>
      </c>
      <c r="G43" s="52">
        <f>+F43/$F$27</f>
        <v>0</v>
      </c>
      <c r="H43" s="15"/>
    </row>
    <row r="44" spans="1:8" x14ac:dyDescent="0.25">
      <c r="C44" s="15" t="s">
        <v>63</v>
      </c>
      <c r="D44" s="15"/>
      <c r="E44" s="32"/>
      <c r="F44" s="51">
        <f>SUMIF($E$55:$E$63,C44,$H$55:$H$63)</f>
        <v>0</v>
      </c>
      <c r="G44" s="52">
        <f t="shared" ref="G44:G52" si="1">+F44/$F$27</f>
        <v>0</v>
      </c>
      <c r="H44" s="15"/>
    </row>
    <row r="45" spans="1:8" x14ac:dyDescent="0.25">
      <c r="C45" s="15" t="s">
        <v>64</v>
      </c>
      <c r="D45" s="15"/>
      <c r="E45" s="32"/>
      <c r="F45" s="51">
        <f>SUMIF($E$55:$E$63,C45,$H$55:$H$63)</f>
        <v>30835960</v>
      </c>
      <c r="G45" s="52">
        <f t="shared" si="1"/>
        <v>0.44229394920042181</v>
      </c>
      <c r="H45" s="15"/>
    </row>
    <row r="46" spans="1:8" x14ac:dyDescent="0.25">
      <c r="C46" s="15" t="s">
        <v>65</v>
      </c>
      <c r="D46" s="15"/>
      <c r="E46" s="32"/>
      <c r="F46" s="51">
        <f>SUMIF($E$55:$E$63,C46,$H$55:$H$63)</f>
        <v>0</v>
      </c>
      <c r="G46" s="52">
        <f t="shared" si="1"/>
        <v>0</v>
      </c>
      <c r="H46" s="15"/>
    </row>
    <row r="47" spans="1:8" x14ac:dyDescent="0.25">
      <c r="C47" s="15" t="s">
        <v>66</v>
      </c>
      <c r="D47" s="15"/>
      <c r="E47" s="32"/>
      <c r="F47" s="51">
        <f>SUMIF($E$55:$E$63,C47,$H$55:$H$63)</f>
        <v>0</v>
      </c>
      <c r="G47" s="52">
        <f t="shared" si="1"/>
        <v>0</v>
      </c>
      <c r="H47" s="15"/>
    </row>
    <row r="48" spans="1:8" x14ac:dyDescent="0.25">
      <c r="C48" s="15" t="s">
        <v>67</v>
      </c>
      <c r="D48" s="15"/>
      <c r="E48" s="32"/>
      <c r="F48" s="51">
        <f ca="1">SUMIF($E$55:$E$63,C48,H61:H68)</f>
        <v>0</v>
      </c>
      <c r="G48" s="52">
        <f t="shared" ca="1" si="1"/>
        <v>0</v>
      </c>
      <c r="H48" s="15"/>
    </row>
    <row r="49" spans="3:8" x14ac:dyDescent="0.25">
      <c r="C49" s="15" t="s">
        <v>68</v>
      </c>
      <c r="D49" s="15"/>
      <c r="E49" s="32"/>
      <c r="F49" s="51">
        <f ca="1">SUMIF($E$55:$E$63,C49,H62:H69)</f>
        <v>0</v>
      </c>
      <c r="G49" s="52">
        <f t="shared" ca="1" si="1"/>
        <v>0</v>
      </c>
      <c r="H49" s="15"/>
    </row>
    <row r="50" spans="3:8" x14ac:dyDescent="0.25">
      <c r="C50" s="15" t="s">
        <v>69</v>
      </c>
      <c r="D50" s="15"/>
      <c r="E50" s="32"/>
      <c r="F50" s="51">
        <f ca="1">SUMIF($E$55:$E$63,C50,H63:H70)</f>
        <v>0</v>
      </c>
      <c r="G50" s="52">
        <f t="shared" ca="1" si="1"/>
        <v>0</v>
      </c>
      <c r="H50" s="15"/>
    </row>
    <row r="51" spans="3:8" x14ac:dyDescent="0.25">
      <c r="C51" s="15" t="s">
        <v>70</v>
      </c>
      <c r="D51" s="15"/>
      <c r="E51" s="32"/>
      <c r="F51" s="51">
        <f ca="1">SUMIF($E$55:$E$63,C51,H64:H71)</f>
        <v>0</v>
      </c>
      <c r="G51" s="52">
        <f t="shared" ca="1" si="1"/>
        <v>0</v>
      </c>
      <c r="H51" s="15"/>
    </row>
    <row r="52" spans="3:8" x14ac:dyDescent="0.25">
      <c r="C52" s="15" t="s">
        <v>71</v>
      </c>
      <c r="D52" s="15"/>
      <c r="E52" s="32"/>
      <c r="F52" s="51">
        <f ca="1">SUMIF($E$55:$E$63,C52,H65:H72)</f>
        <v>0</v>
      </c>
      <c r="G52" s="52">
        <f t="shared" ca="1" si="1"/>
        <v>0</v>
      </c>
      <c r="H52" s="15"/>
    </row>
    <row r="55" spans="3:8" x14ac:dyDescent="0.25">
      <c r="D55" s="35"/>
      <c r="E55" s="35" t="s">
        <v>62</v>
      </c>
      <c r="F55" s="35" t="s">
        <v>72</v>
      </c>
      <c r="G55" s="53">
        <f>H55/$F$27</f>
        <v>0</v>
      </c>
      <c r="H55" s="35">
        <f t="shared" ref="H55:H63" si="2">SUMIF($H$7:$H$13,F55,$F$7:$F$13)</f>
        <v>0</v>
      </c>
    </row>
    <row r="56" spans="3:8" x14ac:dyDescent="0.25">
      <c r="D56" s="35"/>
      <c r="E56" s="35" t="s">
        <v>62</v>
      </c>
      <c r="F56" s="35" t="s">
        <v>73</v>
      </c>
      <c r="G56" s="53">
        <f t="shared" ref="G56:G63" si="3">H56/$F$27</f>
        <v>0</v>
      </c>
      <c r="H56" s="35">
        <f t="shared" si="2"/>
        <v>0</v>
      </c>
    </row>
    <row r="57" spans="3:8" x14ac:dyDescent="0.25">
      <c r="D57" s="35"/>
      <c r="E57" s="35" t="s">
        <v>62</v>
      </c>
      <c r="F57" s="35" t="s">
        <v>74</v>
      </c>
      <c r="G57" s="53">
        <f t="shared" si="3"/>
        <v>0</v>
      </c>
      <c r="H57" s="35">
        <f t="shared" si="2"/>
        <v>0</v>
      </c>
    </row>
    <row r="58" spans="3:8" x14ac:dyDescent="0.25">
      <c r="D58" s="35"/>
      <c r="E58" s="35" t="s">
        <v>64</v>
      </c>
      <c r="F58" s="35" t="s">
        <v>32</v>
      </c>
      <c r="G58" s="53">
        <f t="shared" si="3"/>
        <v>0.1467869609621634</v>
      </c>
      <c r="H58" s="35">
        <f t="shared" si="2"/>
        <v>10233730</v>
      </c>
    </row>
    <row r="59" spans="3:8" x14ac:dyDescent="0.25">
      <c r="D59" s="35"/>
      <c r="E59" s="35" t="s">
        <v>64</v>
      </c>
      <c r="F59" s="54" t="s">
        <v>20</v>
      </c>
      <c r="G59" s="53">
        <f t="shared" si="3"/>
        <v>0.29550698823825838</v>
      </c>
      <c r="H59" s="35">
        <f t="shared" si="2"/>
        <v>20602230</v>
      </c>
    </row>
    <row r="60" spans="3:8" x14ac:dyDescent="0.25">
      <c r="D60" s="35"/>
      <c r="E60" s="35" t="s">
        <v>65</v>
      </c>
      <c r="F60" s="35" t="s">
        <v>75</v>
      </c>
      <c r="G60" s="53">
        <f t="shared" si="3"/>
        <v>0</v>
      </c>
      <c r="H60" s="35">
        <f t="shared" si="2"/>
        <v>0</v>
      </c>
    </row>
    <row r="61" spans="3:8" x14ac:dyDescent="0.25">
      <c r="D61" s="35"/>
      <c r="E61" s="35" t="s">
        <v>62</v>
      </c>
      <c r="F61" s="35" t="s">
        <v>76</v>
      </c>
      <c r="G61" s="53">
        <f t="shared" si="3"/>
        <v>0</v>
      </c>
      <c r="H61" s="35">
        <f t="shared" si="2"/>
        <v>0</v>
      </c>
    </row>
    <row r="62" spans="3:8" x14ac:dyDescent="0.25">
      <c r="D62" s="35"/>
      <c r="E62" s="35" t="s">
        <v>65</v>
      </c>
      <c r="F62" s="35" t="s">
        <v>77</v>
      </c>
      <c r="G62" s="53">
        <f t="shared" si="3"/>
        <v>0</v>
      </c>
      <c r="H62" s="35">
        <f t="shared" si="2"/>
        <v>0</v>
      </c>
    </row>
    <row r="63" spans="3:8" x14ac:dyDescent="0.25">
      <c r="D63" s="35"/>
      <c r="E63" s="35" t="s">
        <v>62</v>
      </c>
      <c r="F63" s="35" t="s">
        <v>78</v>
      </c>
      <c r="G63" s="53">
        <f t="shared" si="3"/>
        <v>0</v>
      </c>
      <c r="H63" s="35">
        <f t="shared" si="2"/>
        <v>0</v>
      </c>
    </row>
    <row r="64" spans="3:8" x14ac:dyDescent="0.25">
      <c r="D64" s="35"/>
      <c r="E64" s="55"/>
      <c r="F64" s="35"/>
      <c r="G64" s="53">
        <f>SUM(G55:G63)</f>
        <v>0.44229394920042175</v>
      </c>
      <c r="H64" s="35">
        <f>SUM(H55:H63)</f>
        <v>30835960</v>
      </c>
    </row>
    <row r="65" spans="4:8" x14ac:dyDescent="0.25">
      <c r="D65" s="35"/>
      <c r="E65" s="55"/>
      <c r="F65" s="35"/>
      <c r="G65" s="53"/>
      <c r="H65" s="35"/>
    </row>
    <row r="66" spans="4:8" x14ac:dyDescent="0.25">
      <c r="D66" s="35"/>
      <c r="E66" s="55"/>
      <c r="F66" s="54">
        <v>0</v>
      </c>
      <c r="G66" s="53"/>
      <c r="H66" s="35"/>
    </row>
    <row r="67" spans="4:8" x14ac:dyDescent="0.25">
      <c r="D67" s="35"/>
      <c r="E67" s="55"/>
      <c r="F67" s="35"/>
      <c r="G67" s="53"/>
      <c r="H67" s="35"/>
    </row>
    <row r="68" spans="4:8" x14ac:dyDescent="0.25">
      <c r="D68" s="35"/>
      <c r="E68" s="55"/>
      <c r="F68" s="35"/>
      <c r="G68" s="53"/>
      <c r="H68" s="35"/>
    </row>
    <row r="69" spans="4:8" x14ac:dyDescent="0.25">
      <c r="D69" s="35"/>
      <c r="E69" s="55"/>
      <c r="F69" s="35"/>
      <c r="G69" s="53"/>
      <c r="H69" s="35"/>
    </row>
    <row r="70" spans="4:8" x14ac:dyDescent="0.25">
      <c r="D70" s="35"/>
      <c r="E70" s="55"/>
      <c r="F70" s="35"/>
      <c r="G70" s="53"/>
      <c r="H70" s="35"/>
    </row>
    <row r="71" spans="4:8" x14ac:dyDescent="0.25">
      <c r="D71" s="35"/>
      <c r="E71" s="55"/>
      <c r="F71" s="35"/>
      <c r="G71" s="53"/>
      <c r="H71" s="35"/>
    </row>
    <row r="72" spans="4:8" x14ac:dyDescent="0.25">
      <c r="D72" s="35"/>
      <c r="E72" s="55"/>
      <c r="F72" s="35"/>
      <c r="G72" s="53"/>
      <c r="H72" s="35"/>
    </row>
    <row r="73" spans="4:8" x14ac:dyDescent="0.25">
      <c r="D73" s="35"/>
      <c r="E73" s="55"/>
      <c r="F73" s="35"/>
      <c r="G73" s="53"/>
      <c r="H73" s="35"/>
    </row>
    <row r="74" spans="4:8" x14ac:dyDescent="0.25">
      <c r="D74" s="35"/>
      <c r="E74" s="55"/>
      <c r="F74" s="35"/>
      <c r="G74" s="53"/>
      <c r="H74" s="35"/>
    </row>
    <row r="75" spans="4:8" x14ac:dyDescent="0.25">
      <c r="D75" s="35"/>
      <c r="E75" s="55"/>
      <c r="F75" s="35"/>
      <c r="G75" s="53"/>
      <c r="H75" s="35"/>
    </row>
    <row r="76" spans="4:8" x14ac:dyDescent="0.25">
      <c r="D76" s="35"/>
      <c r="E76" s="55"/>
      <c r="F76" s="35"/>
      <c r="G76" s="53"/>
      <c r="H76" s="35"/>
    </row>
    <row r="77" spans="4:8" x14ac:dyDescent="0.25">
      <c r="D77" s="35"/>
      <c r="E77" s="55"/>
      <c r="F77" s="35"/>
      <c r="G77" s="53"/>
      <c r="H77" s="35"/>
    </row>
    <row r="78" spans="4:8" x14ac:dyDescent="0.25">
      <c r="D78" s="35"/>
      <c r="E78" s="55"/>
      <c r="F78" s="35"/>
      <c r="G78" s="53"/>
      <c r="H78" s="35"/>
    </row>
    <row r="79" spans="4:8" x14ac:dyDescent="0.25">
      <c r="D79" s="35"/>
      <c r="E79" s="55"/>
      <c r="F79" s="35"/>
      <c r="G79" s="53"/>
      <c r="H79" s="35"/>
    </row>
    <row r="80" spans="4:8" x14ac:dyDescent="0.25">
      <c r="D80" s="35"/>
      <c r="E80" s="55"/>
      <c r="F80" s="35"/>
      <c r="G80" s="53"/>
      <c r="H80" s="35"/>
    </row>
    <row r="81" spans="4:8" x14ac:dyDescent="0.25">
      <c r="D81" s="35"/>
      <c r="E81" s="55"/>
      <c r="F81" s="35"/>
      <c r="G81" s="53"/>
      <c r="H81" s="35"/>
    </row>
    <row r="82" spans="4:8" x14ac:dyDescent="0.25">
      <c r="D82" s="35"/>
      <c r="E82" s="55"/>
      <c r="F82" s="35"/>
      <c r="G82" s="53"/>
      <c r="H82" s="35"/>
    </row>
    <row r="83" spans="4:8" x14ac:dyDescent="0.25">
      <c r="D83" s="35"/>
      <c r="E83" s="55"/>
      <c r="F83" s="35"/>
      <c r="G83" s="53"/>
      <c r="H83" s="35"/>
    </row>
    <row r="84" spans="4:8" x14ac:dyDescent="0.25">
      <c r="D84" s="35"/>
      <c r="E84" s="55"/>
      <c r="F84" s="35"/>
      <c r="G84" s="53"/>
      <c r="H84" s="35"/>
    </row>
    <row r="85" spans="4:8" x14ac:dyDescent="0.25">
      <c r="D85" s="35"/>
      <c r="E85" s="55"/>
      <c r="F85" s="35"/>
      <c r="G85" s="53"/>
      <c r="H85" s="35"/>
    </row>
    <row r="86" spans="4:8" x14ac:dyDescent="0.25">
      <c r="D86" s="35"/>
      <c r="E86" s="55"/>
      <c r="F86" s="35"/>
      <c r="G86" s="53"/>
      <c r="H86" s="35"/>
    </row>
    <row r="87" spans="4:8" x14ac:dyDescent="0.25">
      <c r="D87" s="35"/>
      <c r="E87" s="55"/>
      <c r="F87" s="35"/>
      <c r="G87" s="53"/>
      <c r="H87" s="35"/>
    </row>
    <row r="88" spans="4:8" x14ac:dyDescent="0.25">
      <c r="D88" s="35"/>
      <c r="E88" s="55"/>
      <c r="F88" s="35"/>
      <c r="G88" s="53"/>
      <c r="H88" s="35"/>
    </row>
    <row r="89" spans="4:8" x14ac:dyDescent="0.25">
      <c r="D89" s="35"/>
      <c r="E89" s="55"/>
      <c r="F89" s="35"/>
      <c r="G89" s="53"/>
      <c r="H89" s="35"/>
    </row>
    <row r="90" spans="4:8" x14ac:dyDescent="0.25">
      <c r="D90" s="35"/>
      <c r="E90" s="55"/>
      <c r="F90" s="35"/>
      <c r="G90" s="53"/>
      <c r="H90" s="35"/>
    </row>
    <row r="91" spans="4:8" x14ac:dyDescent="0.25">
      <c r="D91" s="35"/>
      <c r="E91" s="55"/>
      <c r="F91" s="35"/>
      <c r="G91" s="53"/>
      <c r="H91" s="35"/>
    </row>
    <row r="92" spans="4:8" x14ac:dyDescent="0.25">
      <c r="D92" s="35"/>
      <c r="E92" s="55"/>
      <c r="F92" s="35"/>
      <c r="G92" s="53"/>
      <c r="H92" s="35"/>
    </row>
    <row r="93" spans="4:8" x14ac:dyDescent="0.25">
      <c r="D93" s="35"/>
      <c r="E93" s="55"/>
      <c r="F93" s="35"/>
      <c r="G93" s="53"/>
      <c r="H93" s="35"/>
    </row>
    <row r="94" spans="4:8" x14ac:dyDescent="0.25">
      <c r="D94" s="35"/>
      <c r="E94" s="55"/>
      <c r="F94" s="35"/>
      <c r="G94" s="53"/>
      <c r="H94" s="35"/>
    </row>
    <row r="95" spans="4:8" x14ac:dyDescent="0.25">
      <c r="D95" s="35"/>
      <c r="E95" s="55"/>
      <c r="F95" s="35"/>
      <c r="G95" s="53"/>
      <c r="H95" s="35"/>
    </row>
    <row r="96" spans="4:8" x14ac:dyDescent="0.25">
      <c r="D96" s="35"/>
      <c r="E96" s="55"/>
      <c r="F96" s="35"/>
      <c r="G96" s="53"/>
      <c r="H96" s="35"/>
    </row>
    <row r="97" spans="4:8" x14ac:dyDescent="0.25">
      <c r="D97" s="35"/>
      <c r="E97" s="55"/>
      <c r="F97" s="35"/>
      <c r="G97" s="53"/>
      <c r="H97" s="35"/>
    </row>
    <row r="98" spans="4:8" x14ac:dyDescent="0.25">
      <c r="D98" s="35"/>
      <c r="E98" s="55"/>
      <c r="F98" s="35"/>
      <c r="G98" s="53"/>
      <c r="H98" s="35"/>
    </row>
    <row r="99" spans="4:8" x14ac:dyDescent="0.25">
      <c r="D99" s="35"/>
      <c r="E99" s="55"/>
      <c r="F99" s="35"/>
      <c r="G99" s="53"/>
      <c r="H99" s="35"/>
    </row>
    <row r="100" spans="4:8" x14ac:dyDescent="0.25">
      <c r="D100" s="35"/>
      <c r="E100" s="55"/>
      <c r="F100" s="35"/>
      <c r="G100" s="53"/>
      <c r="H100" s="35"/>
    </row>
    <row r="101" spans="4:8" x14ac:dyDescent="0.25">
      <c r="D101" s="35"/>
      <c r="E101" s="55"/>
      <c r="F101" s="35"/>
      <c r="G101" s="53"/>
      <c r="H101" s="35"/>
    </row>
    <row r="102" spans="4:8" x14ac:dyDescent="0.25">
      <c r="D102" s="35"/>
      <c r="E102" s="55"/>
      <c r="F102" s="35"/>
      <c r="G102" s="53"/>
      <c r="H102" s="35"/>
    </row>
    <row r="103" spans="4:8" x14ac:dyDescent="0.25">
      <c r="D103" s="35"/>
      <c r="E103" s="55"/>
      <c r="F103" s="35"/>
      <c r="G103" s="53"/>
      <c r="H103" s="35"/>
    </row>
    <row r="104" spans="4:8" x14ac:dyDescent="0.25">
      <c r="D104" s="35"/>
      <c r="E104" s="55"/>
      <c r="F104" s="35"/>
      <c r="G104" s="53"/>
      <c r="H104" s="35"/>
    </row>
    <row r="105" spans="4:8" x14ac:dyDescent="0.25">
      <c r="D105" s="35"/>
      <c r="E105" s="55"/>
      <c r="F105" s="35"/>
      <c r="G105" s="53"/>
      <c r="H105" s="35"/>
    </row>
    <row r="106" spans="4:8" x14ac:dyDescent="0.25">
      <c r="D106" s="35"/>
      <c r="E106" s="55"/>
      <c r="F106" s="35"/>
      <c r="G106" s="53"/>
      <c r="H106" s="35"/>
    </row>
    <row r="107" spans="4:8" x14ac:dyDescent="0.25">
      <c r="D107" s="35"/>
      <c r="E107" s="55"/>
      <c r="F107" s="35"/>
      <c r="G107" s="53"/>
      <c r="H107" s="35"/>
    </row>
    <row r="108" spans="4:8" x14ac:dyDescent="0.25">
      <c r="D108" s="35"/>
      <c r="E108" s="55"/>
      <c r="F108" s="35"/>
      <c r="G108" s="53"/>
      <c r="H108" s="35"/>
    </row>
    <row r="109" spans="4:8" x14ac:dyDescent="0.25">
      <c r="D109" s="35"/>
      <c r="E109" s="55"/>
      <c r="F109" s="35"/>
      <c r="G109" s="53"/>
      <c r="H109" s="35"/>
    </row>
    <row r="110" spans="4:8" x14ac:dyDescent="0.25">
      <c r="D110" s="35"/>
      <c r="E110" s="55"/>
      <c r="F110" s="35"/>
      <c r="G110" s="53"/>
      <c r="H110" s="35"/>
    </row>
    <row r="111" spans="4:8" x14ac:dyDescent="0.25">
      <c r="D111" s="35"/>
      <c r="E111" s="55"/>
      <c r="F111" s="35"/>
      <c r="G111" s="53"/>
      <c r="H111" s="35"/>
    </row>
    <row r="112" spans="4:8" x14ac:dyDescent="0.25">
      <c r="D112" s="35"/>
      <c r="E112" s="55"/>
      <c r="F112" s="35"/>
      <c r="G112" s="53"/>
      <c r="H112" s="35"/>
    </row>
    <row r="113" spans="4:8" x14ac:dyDescent="0.25">
      <c r="D113" s="35"/>
      <c r="E113" s="55"/>
      <c r="F113" s="35"/>
      <c r="G113" s="53"/>
      <c r="H113" s="35"/>
    </row>
    <row r="114" spans="4:8" x14ac:dyDescent="0.25">
      <c r="D114" s="35"/>
      <c r="E114" s="55"/>
      <c r="F114" s="35"/>
      <c r="G114" s="53"/>
      <c r="H114" s="35"/>
    </row>
    <row r="115" spans="4:8" x14ac:dyDescent="0.25">
      <c r="D115" s="35"/>
      <c r="E115" s="55"/>
      <c r="F115" s="35"/>
      <c r="G115" s="53"/>
      <c r="H115" s="35"/>
    </row>
    <row r="116" spans="4:8" x14ac:dyDescent="0.25">
      <c r="D116" s="35"/>
      <c r="E116" s="55"/>
      <c r="F116" s="35"/>
      <c r="G116" s="53"/>
      <c r="H116" s="35"/>
    </row>
    <row r="117" spans="4:8" x14ac:dyDescent="0.25">
      <c r="D117" s="35"/>
      <c r="E117" s="55"/>
      <c r="F117" s="35"/>
      <c r="G117" s="53"/>
      <c r="H117" s="35"/>
    </row>
    <row r="118" spans="4:8" x14ac:dyDescent="0.25">
      <c r="D118" s="35"/>
      <c r="E118" s="55"/>
      <c r="F118" s="35"/>
      <c r="G118" s="53"/>
      <c r="H118" s="35"/>
    </row>
    <row r="119" spans="4:8" x14ac:dyDescent="0.25">
      <c r="D119" s="35"/>
      <c r="E119" s="55"/>
      <c r="F119" s="35"/>
      <c r="G119" s="53"/>
      <c r="H119" s="35"/>
    </row>
    <row r="120" spans="4:8" x14ac:dyDescent="0.25">
      <c r="D120" s="35"/>
      <c r="E120" s="55"/>
      <c r="F120" s="35"/>
      <c r="G120" s="53"/>
      <c r="H120" s="35"/>
    </row>
    <row r="121" spans="4:8" x14ac:dyDescent="0.25">
      <c r="D121" s="35"/>
      <c r="E121" s="55"/>
      <c r="F121" s="35"/>
      <c r="G121" s="53"/>
      <c r="H121" s="35"/>
    </row>
    <row r="122" spans="4:8" x14ac:dyDescent="0.25">
      <c r="D122" s="35"/>
      <c r="E122" s="55"/>
      <c r="F122" s="35"/>
      <c r="G122" s="53"/>
      <c r="H122" s="35"/>
    </row>
    <row r="123" spans="4:8" x14ac:dyDescent="0.25">
      <c r="D123" s="35"/>
      <c r="E123" s="55"/>
      <c r="F123" s="35"/>
      <c r="G123" s="53"/>
      <c r="H123" s="35"/>
    </row>
    <row r="124" spans="4:8" x14ac:dyDescent="0.25">
      <c r="D124" s="35"/>
      <c r="E124" s="55"/>
      <c r="F124" s="35"/>
      <c r="G124" s="53"/>
      <c r="H124" s="35"/>
    </row>
    <row r="125" spans="4:8" x14ac:dyDescent="0.25">
      <c r="D125" s="35"/>
      <c r="E125" s="55"/>
      <c r="F125" s="35"/>
      <c r="G125" s="53"/>
      <c r="H125" s="35"/>
    </row>
    <row r="126" spans="4:8" x14ac:dyDescent="0.25">
      <c r="D126" s="35"/>
      <c r="E126" s="55"/>
      <c r="F126" s="35"/>
      <c r="G126" s="53"/>
      <c r="H126" s="35"/>
    </row>
    <row r="127" spans="4:8" x14ac:dyDescent="0.25">
      <c r="D127" s="35"/>
      <c r="E127" s="55"/>
      <c r="F127" s="35"/>
      <c r="G127" s="53"/>
      <c r="H127" s="35"/>
    </row>
    <row r="128" spans="4:8" x14ac:dyDescent="0.25">
      <c r="D128" s="35"/>
      <c r="E128" s="55"/>
      <c r="F128" s="35"/>
      <c r="G128" s="53"/>
      <c r="H128" s="35"/>
    </row>
    <row r="129" spans="4:8" x14ac:dyDescent="0.25">
      <c r="D129" s="35"/>
      <c r="E129" s="55"/>
      <c r="F129" s="35"/>
      <c r="G129" s="53"/>
      <c r="H129" s="35"/>
    </row>
    <row r="130" spans="4:8" x14ac:dyDescent="0.25">
      <c r="D130" s="35"/>
      <c r="E130" s="55"/>
      <c r="F130" s="35"/>
      <c r="G130" s="53"/>
      <c r="H130" s="35"/>
    </row>
    <row r="131" spans="4:8" x14ac:dyDescent="0.25">
      <c r="D131" s="35"/>
      <c r="E131" s="55"/>
      <c r="F131" s="35"/>
      <c r="G131" s="53"/>
      <c r="H131" s="35"/>
    </row>
    <row r="132" spans="4:8" x14ac:dyDescent="0.25">
      <c r="D132" s="35"/>
      <c r="E132" s="55"/>
      <c r="F132" s="35"/>
      <c r="G132" s="53"/>
      <c r="H132" s="35"/>
    </row>
    <row r="133" spans="4:8" x14ac:dyDescent="0.25">
      <c r="D133" s="35"/>
      <c r="E133" s="55"/>
      <c r="F133" s="35"/>
      <c r="G133" s="53"/>
      <c r="H133" s="35"/>
    </row>
  </sheetData>
  <pageMargins left="0.7" right="0.7" top="0.75" bottom="0.75" header="0.3" footer="0.3"/>
  <pageSetup scale="3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Port_A I </vt:lpstr>
      <vt:lpstr>'Port_A 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2025-10-05T10:58:18Z</dcterms:created>
  <dcterms:modified xsi:type="dcterms:W3CDTF">2025-10-05T10:58:23Z</dcterms:modified>
</cp:coreProperties>
</file>